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18350" windowHeight="7000" activeTab="1"/>
  </bookViews>
  <sheets>
    <sheet name="报价汇总表" sheetId="24" r:id="rId1"/>
    <sheet name="分项报价" sheetId="27" r:id="rId2"/>
  </sheets>
  <definedNames>
    <definedName name="_xlnm._FilterDatabase" localSheetId="1" hidden="1">分项报价!$A$1:$I$75</definedName>
    <definedName name="_xlnm.Print_Titles" localSheetId="1">分项报价!$1:$3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<sst xmlns="http://schemas.openxmlformats.org/spreadsheetml/2006/main" count="216" uniqueCount="138">
  <si>
    <t>报价汇总表</t>
  </si>
  <si>
    <t>序号</t>
  </si>
  <si>
    <t>项目名称</t>
  </si>
  <si>
    <t>价格</t>
  </si>
  <si>
    <t>备注</t>
  </si>
  <si>
    <t>装修部分</t>
  </si>
  <si>
    <t>设备部分</t>
  </si>
  <si>
    <t>通风部分</t>
  </si>
  <si>
    <t>给排水部分</t>
  </si>
  <si>
    <t>配电部分</t>
  </si>
  <si>
    <t>实验室家具部分</t>
  </si>
  <si>
    <t>消防部分</t>
  </si>
  <si>
    <t>税金（9%）</t>
  </si>
  <si>
    <t>总价</t>
  </si>
  <si>
    <t>报价清单</t>
  </si>
  <si>
    <t>子目名称及规格型号</t>
  </si>
  <si>
    <t>工程量</t>
  </si>
  <si>
    <t>综合单价</t>
  </si>
  <si>
    <t>合计</t>
  </si>
  <si>
    <t>单位</t>
  </si>
  <si>
    <t>数量</t>
  </si>
  <si>
    <t>（元）</t>
  </si>
  <si>
    <t>一、</t>
  </si>
  <si>
    <t xml:space="preserve">装修部分   </t>
  </si>
  <si>
    <t>墙板</t>
  </si>
  <si>
    <t>50mm厚机制岩棉净化彩钢板</t>
  </si>
  <si>
    <r>
      <rPr>
        <sz val="9"/>
        <color theme="1"/>
        <rFont val="宋体"/>
        <charset val="134"/>
      </rPr>
      <t>m</t>
    </r>
    <r>
      <rPr>
        <vertAlign val="superscript"/>
        <sz val="9"/>
        <color theme="1"/>
        <rFont val="宋体"/>
        <charset val="134"/>
      </rPr>
      <t>2</t>
    </r>
  </si>
  <si>
    <t>顶板</t>
  </si>
  <si>
    <t>铝扣板带保温</t>
  </si>
  <si>
    <t>铝型材</t>
  </si>
  <si>
    <t>地面</t>
  </si>
  <si>
    <t>2mm厚同质透心PVC卷材</t>
  </si>
  <si>
    <t>钢质门</t>
  </si>
  <si>
    <t>1200×2200mm，带视窗，含门框锁具五金</t>
  </si>
  <si>
    <t>樘</t>
  </si>
  <si>
    <t>900×2200mm，带视窗，含门框锁具五金</t>
  </si>
  <si>
    <t>结构加固</t>
  </si>
  <si>
    <t>镀锌方钢</t>
  </si>
  <si>
    <t>项</t>
  </si>
  <si>
    <t>拆除、垃圾清运</t>
  </si>
  <si>
    <t>拆除现有轻质隔墙、格栅吊顶及PVC卷材地面</t>
  </si>
  <si>
    <t>小计</t>
  </si>
  <si>
    <t>二、</t>
  </si>
  <si>
    <t>新风直膨机组</t>
  </si>
  <si>
    <t>风量2500m³/h，制冷量28kw</t>
  </si>
  <si>
    <t>套</t>
  </si>
  <si>
    <t>海信/维克/博特</t>
  </si>
  <si>
    <t>四面出风嵌入式</t>
  </si>
  <si>
    <t>制冷量3.6kw</t>
  </si>
  <si>
    <t>制冷量4.5kw</t>
  </si>
  <si>
    <t>海信/维克/海尔</t>
  </si>
  <si>
    <t>排风机PF-1</t>
  </si>
  <si>
    <t>风量2500m³/h，风压250pa</t>
  </si>
  <si>
    <t>台</t>
  </si>
  <si>
    <t>液氮库事故排风机PF-2</t>
  </si>
  <si>
    <t>风量550m³/h，风压250pa</t>
  </si>
  <si>
    <t>小多联室外机</t>
  </si>
  <si>
    <t>16kw</t>
  </si>
  <si>
    <t>全年制冷空调</t>
  </si>
  <si>
    <t>3匹立式空调</t>
  </si>
  <si>
    <t>线控器</t>
  </si>
  <si>
    <t>个</t>
  </si>
  <si>
    <t>氟系统</t>
  </si>
  <si>
    <t>铜管、冷凝水管、保温等</t>
  </si>
  <si>
    <t>基础</t>
  </si>
  <si>
    <t>钢结构</t>
  </si>
  <si>
    <t>安装辅料</t>
  </si>
  <si>
    <t>三、</t>
  </si>
  <si>
    <t>通风管道</t>
  </si>
  <si>
    <t>0.75mm镀锌，角铁法兰</t>
  </si>
  <si>
    <r>
      <rPr>
        <sz val="9"/>
        <rFont val="宋体"/>
        <charset val="134"/>
      </rPr>
      <t>m</t>
    </r>
    <r>
      <rPr>
        <vertAlign val="superscript"/>
        <sz val="9"/>
        <rFont val="宋体"/>
        <charset val="134"/>
      </rPr>
      <t>2</t>
    </r>
  </si>
  <si>
    <t>橡塑保温</t>
  </si>
  <si>
    <t>B1级</t>
  </si>
  <si>
    <t>m³</t>
  </si>
  <si>
    <t>单层百叶回风口</t>
  </si>
  <si>
    <t>300*300mm</t>
  </si>
  <si>
    <t>双层百叶风口</t>
  </si>
  <si>
    <t>手动对开多叶调节阀</t>
  </si>
  <si>
    <t>400*320mm</t>
  </si>
  <si>
    <t>70℃防火阀</t>
  </si>
  <si>
    <t>止回阀</t>
  </si>
  <si>
    <t>静压箱</t>
  </si>
  <si>
    <t>500×500</t>
  </si>
  <si>
    <t>软连接</t>
  </si>
  <si>
    <t xml:space="preserve"> </t>
  </si>
  <si>
    <t>四、</t>
  </si>
  <si>
    <t>给排水系统</t>
  </si>
  <si>
    <t>排水管材质U-PVC,给水管材质PPR</t>
  </si>
  <si>
    <t>五、</t>
  </si>
  <si>
    <t>总配电箱</t>
  </si>
  <si>
    <t>灯具开关、插座、设备</t>
  </si>
  <si>
    <t>自控系统</t>
  </si>
  <si>
    <t>新排风控制系统，含PLC控制器、传感器、执行器等</t>
  </si>
  <si>
    <t>洁净灯平板灯</t>
  </si>
  <si>
    <t xml:space="preserve">1200×300mm  </t>
  </si>
  <si>
    <t xml:space="preserve">900×300mm  </t>
  </si>
  <si>
    <t xml:space="preserve">600×300mm  </t>
  </si>
  <si>
    <t>紫外线灯</t>
  </si>
  <si>
    <t>1200mm</t>
  </si>
  <si>
    <t>单联开关</t>
  </si>
  <si>
    <t>延时开关</t>
  </si>
  <si>
    <t>五孔插座</t>
  </si>
  <si>
    <t>220V 10A</t>
  </si>
  <si>
    <t>照明、开关电线</t>
  </si>
  <si>
    <r>
      <rPr>
        <sz val="9"/>
        <rFont val="宋体"/>
        <charset val="134"/>
      </rPr>
      <t>BV2.5mm</t>
    </r>
    <r>
      <rPr>
        <vertAlign val="superscript"/>
        <sz val="9"/>
        <rFont val="宋体"/>
        <charset val="134"/>
      </rPr>
      <t>2</t>
    </r>
  </si>
  <si>
    <t>m</t>
  </si>
  <si>
    <t>插座电线</t>
  </si>
  <si>
    <r>
      <rPr>
        <sz val="9"/>
        <rFont val="宋体"/>
        <charset val="134"/>
      </rPr>
      <t>BV4.0mm</t>
    </r>
    <r>
      <rPr>
        <vertAlign val="superscript"/>
        <sz val="9"/>
        <rFont val="宋体"/>
        <charset val="134"/>
      </rPr>
      <t>2</t>
    </r>
  </si>
  <si>
    <t>电缆</t>
  </si>
  <si>
    <t>YJV-3*4mm2</t>
  </si>
  <si>
    <t>YJV-4*4mm2</t>
  </si>
  <si>
    <t>YJV-5*4mm2</t>
  </si>
  <si>
    <t>YJV-5*10mm2</t>
  </si>
  <si>
    <t>线管</t>
  </si>
  <si>
    <t>JDG32</t>
  </si>
  <si>
    <t>桥架</t>
  </si>
  <si>
    <t>200×100</t>
  </si>
  <si>
    <t>弱电系统</t>
  </si>
  <si>
    <t>含网络系统、监控系统、安防系统、门禁等</t>
  </si>
  <si>
    <t>含五金件等</t>
  </si>
  <si>
    <t>六、</t>
  </si>
  <si>
    <t>钢制实验台</t>
  </si>
  <si>
    <t>L*750*800</t>
  </si>
  <si>
    <t>延米</t>
  </si>
  <si>
    <t>三口鹅颈水龙头</t>
  </si>
  <si>
    <t xml:space="preserve">开关旋钮：高密度PP/ABS              出水口PVC材料                       阀门：为精密陶瓷阀芯                 鹅颈管：可360°旋转    </t>
  </si>
  <si>
    <t>只</t>
  </si>
  <si>
    <t>水槽</t>
  </si>
  <si>
    <t>900*750*310</t>
  </si>
  <si>
    <t>滴水架</t>
  </si>
  <si>
    <t>550*400</t>
  </si>
  <si>
    <t>洗眼器</t>
  </si>
  <si>
    <t>传递窗</t>
  </si>
  <si>
    <t>600*600*600</t>
  </si>
  <si>
    <t>七、消防系统</t>
  </si>
  <si>
    <t>消防系统</t>
  </si>
  <si>
    <t>含应急照明、疏散指示、烟感探头、喷淋头、水位检测仪等</t>
  </si>
  <si>
    <t>未税总计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</si>
</sst>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_ "/>
    <numFmt numFmtId="179" formatCode="\¥#,##0.00;\¥\-#,##0.00"/>
  </numFmts>
  <fonts count="40">
    <font>
      <sz val="9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i/>
      <sz val="9"/>
      <name val="宋体"/>
      <charset val="134"/>
    </font>
    <font>
      <sz val="9"/>
      <color rgb="FFFF0000"/>
      <name val="宋体"/>
      <charset val="134"/>
    </font>
    <font>
      <sz val="9"/>
      <name val="Times New Roman"/>
      <charset val="134"/>
    </font>
    <font>
      <sz val="24"/>
      <name val="华文新魏"/>
      <charset val="134"/>
    </font>
    <font>
      <sz val="14"/>
      <color indexed="8"/>
      <name val="黑体"/>
      <charset val="134"/>
    </font>
    <font>
      <sz val="14"/>
      <name val="黑体"/>
      <charset val="134"/>
    </font>
    <font>
      <sz val="16"/>
      <color indexed="8"/>
      <name val="黑体"/>
      <charset val="134"/>
    </font>
    <font>
      <sz val="20"/>
      <name val="黑体"/>
      <charset val="134"/>
    </font>
    <font>
      <sz val="18"/>
      <name val="黑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vertAlign val="superscript"/>
      <sz val="9"/>
      <name val="宋体"/>
      <charset val="134"/>
    </font>
    <font>
      <vertAlign val="superscript"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4" applyNumberFormat="0" applyAlignment="0" applyProtection="0">
      <alignment vertical="center"/>
    </xf>
    <xf numFmtId="0" fontId="27" fillId="4" borderId="15" applyNumberFormat="0" applyAlignment="0" applyProtection="0">
      <alignment vertical="center"/>
    </xf>
    <xf numFmtId="0" fontId="28" fillId="4" borderId="14" applyNumberFormat="0" applyAlignment="0" applyProtection="0">
      <alignment vertical="center"/>
    </xf>
    <xf numFmtId="0" fontId="29" fillId="5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17" fillId="0" borderId="0"/>
    <xf numFmtId="0" fontId="37" fillId="0" borderId="0"/>
    <xf numFmtId="0" fontId="17" fillId="0" borderId="0">
      <alignment vertical="center"/>
    </xf>
    <xf numFmtId="0" fontId="0" fillId="0" borderId="0"/>
  </cellStyleXfs>
  <cellXfs count="59">
    <xf numFmtId="0" fontId="0" fillId="0" borderId="0" xfId="0"/>
    <xf numFmtId="0" fontId="0" fillId="0" borderId="0" xfId="52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52" applyAlignment="1">
      <alignment horizontal="center" vertical="center" wrapText="1"/>
    </xf>
    <xf numFmtId="0" fontId="0" fillId="0" borderId="0" xfId="52" applyAlignment="1">
      <alignment vertical="center"/>
    </xf>
    <xf numFmtId="0" fontId="1" fillId="0" borderId="1" xfId="52" applyFont="1" applyBorder="1" applyAlignment="1">
      <alignment horizontal="center" vertical="center"/>
    </xf>
    <xf numFmtId="0" fontId="0" fillId="0" borderId="2" xfId="52" applyBorder="1" applyAlignment="1">
      <alignment horizontal="center" vertical="center" wrapText="1"/>
    </xf>
    <xf numFmtId="0" fontId="0" fillId="0" borderId="3" xfId="52" applyBorder="1" applyAlignment="1">
      <alignment horizontal="center" vertical="center" wrapText="1"/>
    </xf>
    <xf numFmtId="0" fontId="0" fillId="0" borderId="4" xfId="52" applyBorder="1" applyAlignment="1">
      <alignment horizontal="center" vertical="center" wrapText="1"/>
    </xf>
    <xf numFmtId="0" fontId="0" fillId="0" borderId="5" xfId="52" applyBorder="1" applyAlignment="1">
      <alignment horizontal="center" vertical="center" wrapText="1"/>
    </xf>
    <xf numFmtId="0" fontId="0" fillId="0" borderId="2" xfId="52" applyBorder="1" applyAlignment="1">
      <alignment horizontal="center" vertical="center"/>
    </xf>
    <xf numFmtId="0" fontId="0" fillId="0" borderId="1" xfId="52" applyBorder="1" applyAlignment="1">
      <alignment horizontal="center" vertical="center" wrapText="1"/>
    </xf>
    <xf numFmtId="0" fontId="0" fillId="0" borderId="6" xfId="52" applyBorder="1" applyAlignment="1">
      <alignment horizontal="center" vertical="center" wrapText="1"/>
    </xf>
    <xf numFmtId="0" fontId="0" fillId="0" borderId="1" xfId="52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" fontId="3" fillId="0" borderId="1" xfId="52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52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52" applyFont="1" applyBorder="1" applyAlignment="1">
      <alignment horizontal="center" vertical="center"/>
    </xf>
    <xf numFmtId="0" fontId="2" fillId="0" borderId="1" xfId="52" applyFont="1" applyBorder="1" applyAlignment="1">
      <alignment horizontal="left" vertical="center"/>
    </xf>
    <xf numFmtId="0" fontId="2" fillId="0" borderId="1" xfId="52" applyFont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 wrapText="1"/>
    </xf>
    <xf numFmtId="177" fontId="0" fillId="0" borderId="1" xfId="52" applyNumberForma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 wrapText="1"/>
    </xf>
    <xf numFmtId="0" fontId="2" fillId="0" borderId="8" xfId="52" applyFont="1" applyBorder="1" applyAlignment="1">
      <alignment horizontal="left" vertical="center"/>
    </xf>
    <xf numFmtId="0" fontId="2" fillId="0" borderId="9" xfId="52" applyFont="1" applyBorder="1" applyAlignment="1">
      <alignment horizontal="left" vertical="center"/>
    </xf>
    <xf numFmtId="0" fontId="6" fillId="0" borderId="8" xfId="52" applyFont="1" applyBorder="1" applyAlignment="1">
      <alignment horizontal="left" vertical="center" wrapText="1"/>
    </xf>
    <xf numFmtId="0" fontId="6" fillId="0" borderId="9" xfId="52" applyFont="1" applyBorder="1" applyAlignment="1">
      <alignment horizontal="left" vertical="center" wrapText="1"/>
    </xf>
    <xf numFmtId="0" fontId="6" fillId="0" borderId="9" xfId="52" applyFont="1" applyBorder="1" applyAlignment="1">
      <alignment horizontal="center" vertical="center" wrapText="1"/>
    </xf>
    <xf numFmtId="4" fontId="6" fillId="0" borderId="9" xfId="52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justify" wrapText="1"/>
    </xf>
    <xf numFmtId="179" fontId="13" fillId="0" borderId="1" xfId="0" applyNumberFormat="1" applyFont="1" applyBorder="1" applyAlignment="1">
      <alignment horizontal="right" vertical="top" wrapText="1"/>
    </xf>
    <xf numFmtId="0" fontId="0" fillId="0" borderId="10" xfId="0" applyBorder="1" applyAlignment="1">
      <alignment vertical="center" wrapText="1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2" xfId="50"/>
    <cellStyle name="常规 3" xfId="51"/>
    <cellStyle name="常规 4" xf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E0E0E0"/>
      <rgbColor rgb="00ACA899"/>
      <rgbColor rgb="00ECE9D8"/>
    </indexedColors>
    <mruColors>
      <color rgb="0033CCCC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D16"/>
  <sheetViews>
    <sheetView workbookViewId="0">
      <selection activeCell="C16" sqref="C16"/>
    </sheetView>
  </sheetViews>
  <sheetFormatPr defaultColWidth="9.33333333333333" defaultRowHeight="14.25" customHeight="1" outlineLevelCol="3"/>
  <cols>
    <col min="1" max="1" width="8.44444444444444" style="47" customWidth="1"/>
    <col min="2" max="2" width="31.4444444444444" style="2" customWidth="1"/>
    <col min="3" max="3" width="48.6666666666667" style="2" customWidth="1"/>
    <col min="4" max="4" width="8.88888888888889" style="2" customWidth="1"/>
    <col min="5" max="5" width="9.33333333333333" style="2"/>
    <col min="6" max="6" width="12" style="2"/>
    <col min="7" max="16384" width="9.33333333333333" style="2"/>
  </cols>
  <sheetData>
    <row r="1" ht="32.15" customHeight="1" spans="1:4">
      <c r="A1" s="48" t="s">
        <v>0</v>
      </c>
      <c r="B1" s="48"/>
      <c r="C1" s="48"/>
      <c r="D1" s="48"/>
    </row>
    <row r="2" ht="24" customHeight="1" spans="1:4">
      <c r="A2" s="49" t="s">
        <v>1</v>
      </c>
      <c r="B2" s="49" t="s">
        <v>2</v>
      </c>
      <c r="C2" s="50" t="s">
        <v>3</v>
      </c>
      <c r="D2" s="50" t="s">
        <v>4</v>
      </c>
    </row>
    <row r="3" ht="27" customHeight="1" spans="1:4">
      <c r="A3" s="51">
        <v>1</v>
      </c>
      <c r="B3" s="52" t="s">
        <v>5</v>
      </c>
      <c r="C3" s="53">
        <f>分项报价!G13</f>
        <v>0</v>
      </c>
      <c r="D3" s="54"/>
    </row>
    <row r="4" ht="21.9" customHeight="1" spans="1:4">
      <c r="A4" s="51">
        <v>2</v>
      </c>
      <c r="B4" s="52" t="s">
        <v>6</v>
      </c>
      <c r="C4" s="53">
        <f>分项报价!G26</f>
        <v>0</v>
      </c>
      <c r="D4" s="54"/>
    </row>
    <row r="5" ht="21.9" customHeight="1" spans="1:4">
      <c r="A5" s="51">
        <v>3</v>
      </c>
      <c r="B5" s="52" t="s">
        <v>7</v>
      </c>
      <c r="C5" s="53">
        <f>分项报价!G39</f>
        <v>0</v>
      </c>
      <c r="D5" s="54"/>
    </row>
    <row r="6" ht="21.9" customHeight="1" spans="1:4">
      <c r="A6" s="51">
        <v>4</v>
      </c>
      <c r="B6" s="52" t="s">
        <v>8</v>
      </c>
      <c r="C6" s="53">
        <f>分项报价!G42</f>
        <v>0</v>
      </c>
      <c r="D6" s="54"/>
    </row>
    <row r="7" ht="21" customHeight="1" spans="1:4">
      <c r="A7" s="51">
        <v>5</v>
      </c>
      <c r="B7" s="52" t="s">
        <v>9</v>
      </c>
      <c r="C7" s="53">
        <f>分项报价!G63</f>
        <v>0</v>
      </c>
      <c r="D7" s="54"/>
    </row>
    <row r="8" ht="21" customHeight="1" spans="1:4">
      <c r="A8" s="51">
        <v>6</v>
      </c>
      <c r="B8" s="52" t="s">
        <v>10</v>
      </c>
      <c r="C8" s="53">
        <f>分项报价!G71</f>
        <v>0</v>
      </c>
      <c r="D8" s="54"/>
    </row>
    <row r="9" ht="21" customHeight="1" spans="1:4">
      <c r="A9" s="51">
        <v>7</v>
      </c>
      <c r="B9" s="52" t="s">
        <v>11</v>
      </c>
      <c r="C9" s="53">
        <f>分项报价!G74</f>
        <v>0</v>
      </c>
      <c r="D9" s="54"/>
    </row>
    <row r="10" ht="21.9" customHeight="1" spans="1:4">
      <c r="A10" s="51">
        <v>8</v>
      </c>
      <c r="B10" s="52" t="s">
        <v>12</v>
      </c>
      <c r="C10" s="53">
        <f>0.09*(SUM(C3:C9))</f>
        <v>0</v>
      </c>
      <c r="D10" s="54"/>
    </row>
    <row r="11" ht="21.9" customHeight="1" spans="1:4">
      <c r="A11" s="51">
        <v>9</v>
      </c>
      <c r="B11" s="52" t="s">
        <v>13</v>
      </c>
      <c r="C11" s="53">
        <f>SUM(C3:C10)</f>
        <v>0</v>
      </c>
      <c r="D11" s="54"/>
    </row>
    <row r="12" ht="27.75" customHeight="1" spans="1:4">
      <c r="A12" s="55"/>
      <c r="B12" s="56"/>
      <c r="C12" s="56"/>
    </row>
    <row r="13" ht="24" customHeight="1" spans="1:4">
      <c r="A13" s="57"/>
      <c r="B13" s="58"/>
      <c r="C13" s="58"/>
    </row>
    <row r="14" ht="24" customHeight="1" spans="1:4">
      <c r="A14" s="58"/>
      <c r="B14" s="58"/>
      <c r="C14" s="58"/>
    </row>
    <row r="15" ht="24" customHeight="1"/>
    <row r="16" ht="24" customHeight="1"/>
  </sheetData>
  <mergeCells count="2">
    <mergeCell ref="A1:D1"/>
    <mergeCell ref="A13:C14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L103"/>
  <sheetViews>
    <sheetView showZeros="0" tabSelected="1" workbookViewId="0">
      <pane ySplit="3" topLeftCell="A88" activePane="bottomLeft" state="frozen"/>
      <selection/>
      <selection pane="bottomLeft" activeCell="H22" sqref="H22"/>
    </sheetView>
  </sheetViews>
  <sheetFormatPr defaultColWidth="9.33333333333333" defaultRowHeight="14.25" customHeight="1"/>
  <cols>
    <col min="1" max="1" width="6.11111111111111" style="1" customWidth="1"/>
    <col min="2" max="2" width="24.4444444444444" style="1" customWidth="1"/>
    <col min="3" max="3" width="61.6666666666667" style="3" customWidth="1"/>
    <col min="4" max="4" width="7.66666666666667" style="1" customWidth="1"/>
    <col min="5" max="5" width="9.66666666666667" style="1" customWidth="1"/>
    <col min="6" max="6" width="14.3333333333333" style="1" customWidth="1"/>
    <col min="7" max="7" width="15.1111111111111" style="1" customWidth="1"/>
    <col min="8" max="8" width="16.4444444444444" style="1" customWidth="1"/>
    <col min="9" max="9" width="10.8888888888889" style="4"/>
    <col min="10" max="11" width="13" style="4"/>
    <col min="12" max="12" width="12" style="4"/>
    <col min="13" max="16384" width="9.33333333333333" style="4"/>
  </cols>
  <sheetData>
    <row r="1" ht="42.75" customHeight="1" spans="1:11">
      <c r="A1" s="5" t="s">
        <v>14</v>
      </c>
      <c r="B1" s="5"/>
      <c r="C1" s="5"/>
      <c r="D1" s="5"/>
      <c r="E1" s="5"/>
      <c r="F1" s="5"/>
      <c r="G1" s="5"/>
      <c r="H1" s="5"/>
    </row>
    <row r="2" ht="21" customHeight="1" spans="1:11">
      <c r="A2" s="6" t="s">
        <v>1</v>
      </c>
      <c r="B2" s="7" t="s">
        <v>15</v>
      </c>
      <c r="C2" s="8"/>
      <c r="D2" s="6" t="s">
        <v>16</v>
      </c>
      <c r="E2" s="6"/>
      <c r="F2" s="9" t="s">
        <v>17</v>
      </c>
      <c r="G2" s="6" t="s">
        <v>18</v>
      </c>
      <c r="H2" s="10" t="s">
        <v>4</v>
      </c>
    </row>
    <row r="3" ht="21" customHeight="1" spans="1:11">
      <c r="A3" s="11"/>
      <c r="B3" s="12"/>
      <c r="C3" s="9"/>
      <c r="D3" s="11" t="s">
        <v>19</v>
      </c>
      <c r="E3" s="11" t="s">
        <v>20</v>
      </c>
      <c r="F3" s="11" t="s">
        <v>21</v>
      </c>
      <c r="G3" s="11" t="s">
        <v>21</v>
      </c>
      <c r="H3" s="13"/>
    </row>
    <row r="4" s="1" customFormat="1" ht="35" customHeight="1" spans="1:11">
      <c r="A4" s="14" t="s">
        <v>22</v>
      </c>
      <c r="B4" s="15" t="s">
        <v>23</v>
      </c>
      <c r="C4" s="16"/>
      <c r="D4" s="15"/>
      <c r="E4" s="15"/>
      <c r="F4" s="17"/>
      <c r="G4" s="17">
        <f>E4*F4</f>
        <v>0</v>
      </c>
      <c r="H4" s="18"/>
      <c r="J4" s="19"/>
    </row>
    <row r="5" s="1" customFormat="1" ht="21" customHeight="1" spans="1:11">
      <c r="A5" s="20">
        <v>1</v>
      </c>
      <c r="B5" s="20" t="s">
        <v>24</v>
      </c>
      <c r="C5" s="21" t="s">
        <v>25</v>
      </c>
      <c r="D5" s="22" t="s">
        <v>26</v>
      </c>
      <c r="E5" s="20">
        <v>270.48</v>
      </c>
      <c r="F5" s="20"/>
      <c r="G5" s="17">
        <f>E5*F5</f>
        <v>0</v>
      </c>
      <c r="H5" s="20"/>
      <c r="J5" s="19"/>
    </row>
    <row r="6" s="1" customFormat="1" ht="17" customHeight="1" spans="1:11">
      <c r="A6" s="20">
        <v>2</v>
      </c>
      <c r="B6" s="20" t="s">
        <v>27</v>
      </c>
      <c r="C6" s="20" t="s">
        <v>28</v>
      </c>
      <c r="D6" s="22" t="s">
        <v>26</v>
      </c>
      <c r="E6" s="23">
        <v>98.2975</v>
      </c>
      <c r="F6" s="20"/>
      <c r="G6" s="17">
        <f t="shared" ref="G6:G12" si="0">E6*F6</f>
        <v>0</v>
      </c>
      <c r="H6" s="20"/>
      <c r="J6" s="19"/>
    </row>
    <row r="7" s="1" customFormat="1" ht="21" customHeight="1" spans="1:11">
      <c r="A7" s="20">
        <v>3</v>
      </c>
      <c r="B7" s="20" t="s">
        <v>29</v>
      </c>
      <c r="C7" s="20"/>
      <c r="D7" s="22" t="s">
        <v>26</v>
      </c>
      <c r="E7" s="23">
        <v>270.48</v>
      </c>
      <c r="F7" s="20"/>
      <c r="G7" s="17">
        <f t="shared" si="0"/>
        <v>0</v>
      </c>
      <c r="H7" s="24"/>
      <c r="J7" s="19"/>
    </row>
    <row r="8" s="1" customFormat="1" ht="20" customHeight="1" spans="1:11">
      <c r="A8" s="20">
        <v>4</v>
      </c>
      <c r="B8" s="20" t="s">
        <v>30</v>
      </c>
      <c r="C8" s="20" t="s">
        <v>31</v>
      </c>
      <c r="D8" s="22" t="s">
        <v>26</v>
      </c>
      <c r="E8" s="23">
        <v>98.2975</v>
      </c>
      <c r="F8" s="20"/>
      <c r="G8" s="17">
        <f t="shared" si="0"/>
        <v>0</v>
      </c>
      <c r="H8" s="24"/>
      <c r="J8" s="19"/>
    </row>
    <row r="9" s="2" customFormat="1" ht="20" customHeight="1" spans="1:11">
      <c r="A9" s="20">
        <v>5</v>
      </c>
      <c r="B9" s="20" t="s">
        <v>32</v>
      </c>
      <c r="C9" s="20" t="s">
        <v>33</v>
      </c>
      <c r="D9" s="22" t="s">
        <v>34</v>
      </c>
      <c r="E9" s="20">
        <v>3</v>
      </c>
      <c r="F9" s="20"/>
      <c r="G9" s="17">
        <f t="shared" si="0"/>
        <v>0</v>
      </c>
      <c r="H9" s="24"/>
      <c r="J9" s="19"/>
      <c r="K9" s="1"/>
    </row>
    <row r="10" s="2" customFormat="1" ht="20" customHeight="1" spans="1:11">
      <c r="A10" s="20">
        <v>6</v>
      </c>
      <c r="B10" s="20" t="s">
        <v>32</v>
      </c>
      <c r="C10" s="20" t="s">
        <v>35</v>
      </c>
      <c r="D10" s="22" t="s">
        <v>34</v>
      </c>
      <c r="E10" s="20">
        <v>4</v>
      </c>
      <c r="F10" s="20"/>
      <c r="G10" s="17">
        <f t="shared" si="0"/>
        <v>0</v>
      </c>
      <c r="H10" s="24"/>
      <c r="J10" s="19"/>
      <c r="K10" s="1"/>
    </row>
    <row r="11" s="2" customFormat="1" ht="20" customHeight="1" spans="1:11">
      <c r="A11" s="20">
        <v>7</v>
      </c>
      <c r="B11" s="20" t="s">
        <v>36</v>
      </c>
      <c r="C11" s="20" t="s">
        <v>37</v>
      </c>
      <c r="D11" s="22" t="s">
        <v>38</v>
      </c>
      <c r="E11" s="20">
        <v>1</v>
      </c>
      <c r="F11" s="20"/>
      <c r="G11" s="17">
        <f t="shared" si="0"/>
        <v>0</v>
      </c>
      <c r="H11" s="24"/>
      <c r="J11" s="19"/>
      <c r="K11" s="1"/>
    </row>
    <row r="12" s="2" customFormat="1" ht="20" customHeight="1" spans="1:11">
      <c r="A12" s="20">
        <v>8</v>
      </c>
      <c r="B12" s="20" t="s">
        <v>39</v>
      </c>
      <c r="C12" s="20" t="s">
        <v>40</v>
      </c>
      <c r="D12" s="22" t="s">
        <v>26</v>
      </c>
      <c r="E12" s="23">
        <v>98.2975</v>
      </c>
      <c r="F12" s="20"/>
      <c r="G12" s="17">
        <f t="shared" si="0"/>
        <v>0</v>
      </c>
      <c r="H12" s="24"/>
      <c r="J12" s="19"/>
      <c r="K12" s="1"/>
    </row>
    <row r="13" s="1" customFormat="1" ht="20" customHeight="1" spans="1:11">
      <c r="A13" s="20">
        <v>9</v>
      </c>
      <c r="B13" s="25" t="s">
        <v>41</v>
      </c>
      <c r="C13" s="25"/>
      <c r="D13" s="26"/>
      <c r="E13" s="27"/>
      <c r="F13" s="17"/>
      <c r="G13" s="17">
        <f>SUM(G5:G12)*1.2</f>
        <v>0</v>
      </c>
      <c r="H13" s="18"/>
    </row>
    <row r="14" ht="20" customHeight="1" spans="1:11">
      <c r="A14" s="14" t="s">
        <v>42</v>
      </c>
      <c r="B14" s="28" t="s">
        <v>6</v>
      </c>
      <c r="C14" s="16"/>
      <c r="D14" s="28"/>
      <c r="E14" s="28"/>
      <c r="F14" s="28"/>
      <c r="G14" s="17">
        <f>E14*F14</f>
        <v>0</v>
      </c>
      <c r="H14" s="18"/>
      <c r="I14" s="29"/>
      <c r="K14" s="1"/>
    </row>
    <row r="15" s="2" customFormat="1" ht="21" customHeight="1" spans="1:11">
      <c r="A15" s="18">
        <v>1</v>
      </c>
      <c r="B15" s="26" t="s">
        <v>43</v>
      </c>
      <c r="C15" s="26" t="s">
        <v>44</v>
      </c>
      <c r="D15" s="26" t="s">
        <v>45</v>
      </c>
      <c r="E15" s="26">
        <v>1</v>
      </c>
      <c r="F15" s="17"/>
      <c r="G15" s="17">
        <f>E15*F15</f>
        <v>0</v>
      </c>
      <c r="H15" s="18" t="s">
        <v>46</v>
      </c>
      <c r="I15" s="30"/>
      <c r="K15" s="1"/>
    </row>
    <row r="16" s="2" customFormat="1" ht="21" customHeight="1" spans="1:11">
      <c r="A16" s="18">
        <v>2</v>
      </c>
      <c r="B16" s="26" t="s">
        <v>47</v>
      </c>
      <c r="C16" s="26" t="s">
        <v>48</v>
      </c>
      <c r="D16" s="26" t="s">
        <v>45</v>
      </c>
      <c r="E16" s="26">
        <v>2</v>
      </c>
      <c r="F16" s="17"/>
      <c r="G16" s="17">
        <f t="shared" ref="G16:G25" si="1">E16*F16</f>
        <v>0</v>
      </c>
      <c r="H16" s="18" t="s">
        <v>46</v>
      </c>
      <c r="I16" s="30"/>
      <c r="K16" s="1"/>
    </row>
    <row r="17" s="2" customFormat="1" ht="21" customHeight="1" spans="1:11">
      <c r="A17" s="18">
        <v>3</v>
      </c>
      <c r="B17" s="26" t="s">
        <v>47</v>
      </c>
      <c r="C17" s="26" t="s">
        <v>49</v>
      </c>
      <c r="D17" s="26" t="s">
        <v>45</v>
      </c>
      <c r="E17" s="26">
        <v>2</v>
      </c>
      <c r="F17" s="17"/>
      <c r="G17" s="17">
        <f t="shared" si="1"/>
        <v>0</v>
      </c>
      <c r="H17" s="18" t="s">
        <v>50</v>
      </c>
      <c r="I17" s="30"/>
      <c r="K17" s="1"/>
    </row>
    <row r="18" s="2" customFormat="1" ht="21" customHeight="1" spans="1:11">
      <c r="A18" s="18">
        <v>4</v>
      </c>
      <c r="B18" s="26" t="s">
        <v>51</v>
      </c>
      <c r="C18" s="26" t="s">
        <v>52</v>
      </c>
      <c r="D18" s="26" t="s">
        <v>53</v>
      </c>
      <c r="E18" s="26">
        <v>1</v>
      </c>
      <c r="F18" s="17"/>
      <c r="G18" s="17">
        <f t="shared" si="1"/>
        <v>0</v>
      </c>
      <c r="H18" s="18"/>
      <c r="I18" s="30"/>
      <c r="K18" s="1"/>
    </row>
    <row r="19" s="2" customFormat="1" ht="21" customHeight="1" spans="1:11">
      <c r="A19" s="18">
        <v>5</v>
      </c>
      <c r="B19" s="26" t="s">
        <v>54</v>
      </c>
      <c r="C19" s="26" t="s">
        <v>55</v>
      </c>
      <c r="D19" s="26" t="s">
        <v>53</v>
      </c>
      <c r="E19" s="26">
        <v>1</v>
      </c>
      <c r="F19" s="17"/>
      <c r="G19" s="17">
        <f t="shared" si="1"/>
        <v>0</v>
      </c>
      <c r="H19" s="18"/>
      <c r="I19" s="30"/>
      <c r="K19" s="1"/>
    </row>
    <row r="20" s="2" customFormat="1" ht="21" customHeight="1" spans="1:11">
      <c r="A20" s="18">
        <v>6</v>
      </c>
      <c r="B20" s="26" t="s">
        <v>56</v>
      </c>
      <c r="C20" s="26" t="s">
        <v>57</v>
      </c>
      <c r="D20" s="26" t="s">
        <v>53</v>
      </c>
      <c r="E20" s="26">
        <v>1</v>
      </c>
      <c r="F20" s="17"/>
      <c r="G20" s="17">
        <f t="shared" si="1"/>
        <v>0</v>
      </c>
      <c r="H20" s="18" t="s">
        <v>50</v>
      </c>
      <c r="I20" s="30"/>
      <c r="K20" s="1"/>
    </row>
    <row r="21" s="2" customFormat="1" ht="21" customHeight="1" spans="1:11">
      <c r="A21" s="18">
        <v>7</v>
      </c>
      <c r="B21" s="26" t="s">
        <v>58</v>
      </c>
      <c r="C21" s="26" t="s">
        <v>59</v>
      </c>
      <c r="D21" s="26" t="s">
        <v>45</v>
      </c>
      <c r="E21" s="26">
        <v>1</v>
      </c>
      <c r="F21" s="17"/>
      <c r="G21" s="17">
        <f t="shared" si="1"/>
        <v>0</v>
      </c>
      <c r="H21" s="18" t="s">
        <v>50</v>
      </c>
      <c r="I21" s="30"/>
      <c r="K21" s="1"/>
    </row>
    <row r="22" s="2" customFormat="1" ht="21" customHeight="1" spans="1:11">
      <c r="A22" s="18">
        <v>8</v>
      </c>
      <c r="B22" s="26" t="s">
        <v>60</v>
      </c>
      <c r="C22" s="26"/>
      <c r="D22" s="26" t="s">
        <v>61</v>
      </c>
      <c r="E22" s="26">
        <f>E16+E17+E15</f>
        <v>5</v>
      </c>
      <c r="F22" s="17"/>
      <c r="G22" s="17">
        <f t="shared" si="1"/>
        <v>0</v>
      </c>
      <c r="H22" s="18" t="s">
        <v>50</v>
      </c>
      <c r="I22" s="30"/>
      <c r="K22" s="1"/>
    </row>
    <row r="23" s="2" customFormat="1" ht="21" customHeight="1" spans="1:11">
      <c r="A23" s="18">
        <v>9</v>
      </c>
      <c r="B23" s="26" t="s">
        <v>62</v>
      </c>
      <c r="C23" s="26" t="s">
        <v>63</v>
      </c>
      <c r="D23" s="26" t="s">
        <v>38</v>
      </c>
      <c r="E23" s="26">
        <v>1</v>
      </c>
      <c r="F23" s="17"/>
      <c r="G23" s="17">
        <f t="shared" si="1"/>
        <v>0</v>
      </c>
      <c r="H23" s="18"/>
      <c r="I23" s="30"/>
      <c r="K23" s="1"/>
    </row>
    <row r="24" s="2" customFormat="1" ht="21" customHeight="1" spans="1:11">
      <c r="A24" s="18">
        <v>10</v>
      </c>
      <c r="B24" s="26" t="s">
        <v>64</v>
      </c>
      <c r="C24" s="26" t="s">
        <v>65</v>
      </c>
      <c r="D24" s="26" t="s">
        <v>38</v>
      </c>
      <c r="E24" s="26">
        <v>1</v>
      </c>
      <c r="F24" s="17"/>
      <c r="G24" s="17">
        <f t="shared" si="1"/>
        <v>0</v>
      </c>
      <c r="H24" s="18"/>
      <c r="I24" s="30"/>
      <c r="K24" s="1"/>
    </row>
    <row r="25" s="2" customFormat="1" ht="21" customHeight="1" spans="1:11">
      <c r="A25" s="18">
        <v>11</v>
      </c>
      <c r="B25" s="26" t="s">
        <v>66</v>
      </c>
      <c r="C25" s="26"/>
      <c r="D25" s="26" t="s">
        <v>38</v>
      </c>
      <c r="E25" s="26">
        <v>1</v>
      </c>
      <c r="F25" s="17"/>
      <c r="G25" s="17">
        <f t="shared" si="1"/>
        <v>0</v>
      </c>
      <c r="H25" s="18"/>
      <c r="I25" s="30"/>
      <c r="K25" s="1"/>
    </row>
    <row r="26" s="2" customFormat="1" ht="19.5" customHeight="1" spans="1:11">
      <c r="A26" s="18">
        <v>12</v>
      </c>
      <c r="B26" s="25" t="s">
        <v>41</v>
      </c>
      <c r="C26" s="25"/>
      <c r="D26" s="31"/>
      <c r="E26" s="27"/>
      <c r="F26" s="17"/>
      <c r="G26" s="17">
        <f>SUM(G15:G25)</f>
        <v>0</v>
      </c>
      <c r="H26" s="18"/>
      <c r="K26" s="1"/>
    </row>
    <row r="27" s="2" customFormat="1" ht="19.5" customHeight="1" spans="1:11">
      <c r="A27" s="14" t="s">
        <v>67</v>
      </c>
      <c r="B27" s="28" t="s">
        <v>7</v>
      </c>
      <c r="C27" s="16"/>
      <c r="D27" s="28"/>
      <c r="E27" s="28"/>
      <c r="F27" s="28"/>
      <c r="G27" s="17">
        <f>E27*F27</f>
        <v>0</v>
      </c>
      <c r="H27" s="18"/>
      <c r="K27" s="1"/>
    </row>
    <row r="28" s="2" customFormat="1" ht="19.5" customHeight="1" spans="1:11">
      <c r="A28" s="18">
        <v>1</v>
      </c>
      <c r="B28" s="26" t="s">
        <v>68</v>
      </c>
      <c r="C28" s="26" t="s">
        <v>69</v>
      </c>
      <c r="D28" s="26" t="s">
        <v>70</v>
      </c>
      <c r="E28" s="26">
        <v>174</v>
      </c>
      <c r="F28" s="17"/>
      <c r="G28" s="17">
        <f>E28*F28</f>
        <v>0</v>
      </c>
      <c r="H28" s="18"/>
      <c r="K28" s="1"/>
    </row>
    <row r="29" s="2" customFormat="1" ht="19.5" customHeight="1" spans="1:11">
      <c r="A29" s="18">
        <v>2</v>
      </c>
      <c r="B29" s="26" t="s">
        <v>71</v>
      </c>
      <c r="C29" s="26" t="s">
        <v>72</v>
      </c>
      <c r="D29" s="26" t="s">
        <v>73</v>
      </c>
      <c r="E29" s="26">
        <v>5.22</v>
      </c>
      <c r="F29" s="17"/>
      <c r="G29" s="17">
        <f t="shared" ref="G29:G38" si="2">E29*F29</f>
        <v>0</v>
      </c>
      <c r="H29" s="18"/>
      <c r="K29" s="1"/>
    </row>
    <row r="30" s="2" customFormat="1" ht="19.5" customHeight="1" spans="1:11">
      <c r="A30" s="18">
        <v>3</v>
      </c>
      <c r="B30" s="32" t="s">
        <v>74</v>
      </c>
      <c r="C30" s="26" t="s">
        <v>75</v>
      </c>
      <c r="D30" s="26" t="s">
        <v>61</v>
      </c>
      <c r="E30" s="26">
        <v>7</v>
      </c>
      <c r="F30" s="17"/>
      <c r="G30" s="17">
        <f t="shared" si="2"/>
        <v>0</v>
      </c>
      <c r="H30" s="18"/>
      <c r="K30" s="1"/>
    </row>
    <row r="31" s="2" customFormat="1" ht="19.5" customHeight="1" spans="1:11">
      <c r="A31" s="18">
        <v>4</v>
      </c>
      <c r="B31" s="32" t="s">
        <v>76</v>
      </c>
      <c r="C31" s="26" t="s">
        <v>75</v>
      </c>
      <c r="D31" s="26" t="s">
        <v>61</v>
      </c>
      <c r="E31" s="26">
        <v>6</v>
      </c>
      <c r="F31" s="17"/>
      <c r="G31" s="17">
        <f t="shared" si="2"/>
        <v>0</v>
      </c>
      <c r="H31" s="18"/>
      <c r="K31" s="1"/>
    </row>
    <row r="32" s="2" customFormat="1" ht="19.5" customHeight="1" spans="1:11">
      <c r="A32" s="18">
        <v>5</v>
      </c>
      <c r="B32" s="26" t="s">
        <v>77</v>
      </c>
      <c r="C32" s="26" t="s">
        <v>75</v>
      </c>
      <c r="D32" s="26" t="s">
        <v>61</v>
      </c>
      <c r="E32" s="26">
        <v>13</v>
      </c>
      <c r="F32" s="17"/>
      <c r="G32" s="17">
        <f t="shared" si="2"/>
        <v>0</v>
      </c>
      <c r="H32" s="18"/>
      <c r="K32" s="1"/>
    </row>
    <row r="33" s="2" customFormat="1" ht="19.5" customHeight="1" spans="1:12">
      <c r="A33" s="18">
        <v>6</v>
      </c>
      <c r="B33" s="26" t="s">
        <v>77</v>
      </c>
      <c r="C33" s="26" t="s">
        <v>78</v>
      </c>
      <c r="D33" s="26" t="s">
        <v>61</v>
      </c>
      <c r="E33" s="26">
        <v>3</v>
      </c>
      <c r="F33" s="17"/>
      <c r="G33" s="17">
        <f t="shared" si="2"/>
        <v>0</v>
      </c>
      <c r="H33" s="18"/>
      <c r="K33" s="1"/>
    </row>
    <row r="34" s="2" customFormat="1" ht="19.5" customHeight="1" spans="1:12">
      <c r="A34" s="18">
        <v>7</v>
      </c>
      <c r="B34" s="33" t="s">
        <v>79</v>
      </c>
      <c r="C34" s="26" t="s">
        <v>78</v>
      </c>
      <c r="D34" s="26" t="s">
        <v>61</v>
      </c>
      <c r="E34" s="26">
        <v>3</v>
      </c>
      <c r="F34" s="17"/>
      <c r="G34" s="17">
        <f t="shared" si="2"/>
        <v>0</v>
      </c>
      <c r="H34" s="18"/>
      <c r="K34" s="1"/>
    </row>
    <row r="35" s="2" customFormat="1" ht="19.5" customHeight="1" spans="1:12">
      <c r="A35" s="18">
        <v>8</v>
      </c>
      <c r="B35" s="33" t="s">
        <v>80</v>
      </c>
      <c r="C35" s="26" t="s">
        <v>78</v>
      </c>
      <c r="D35" s="26" t="s">
        <v>61</v>
      </c>
      <c r="E35" s="26">
        <v>3</v>
      </c>
      <c r="F35" s="17"/>
      <c r="G35" s="17">
        <f t="shared" si="2"/>
        <v>0</v>
      </c>
      <c r="H35" s="18"/>
      <c r="K35" s="1"/>
    </row>
    <row r="36" s="2" customFormat="1" ht="19.5" customHeight="1" spans="1:12">
      <c r="A36" s="18">
        <v>9</v>
      </c>
      <c r="B36" s="33" t="s">
        <v>81</v>
      </c>
      <c r="C36" s="26" t="s">
        <v>82</v>
      </c>
      <c r="D36" s="26" t="s">
        <v>61</v>
      </c>
      <c r="E36" s="26">
        <v>1</v>
      </c>
      <c r="F36" s="17"/>
      <c r="G36" s="17">
        <f t="shared" si="2"/>
        <v>0</v>
      </c>
      <c r="H36" s="18"/>
      <c r="K36" s="1"/>
    </row>
    <row r="37" s="2" customFormat="1" ht="19.5" customHeight="1" spans="1:12">
      <c r="A37" s="18">
        <v>10</v>
      </c>
      <c r="B37" s="26" t="s">
        <v>83</v>
      </c>
      <c r="C37" s="26"/>
      <c r="D37" s="26" t="s">
        <v>61</v>
      </c>
      <c r="E37" s="26">
        <v>13</v>
      </c>
      <c r="F37" s="17"/>
      <c r="G37" s="17">
        <f t="shared" si="2"/>
        <v>0</v>
      </c>
      <c r="H37" s="18"/>
      <c r="K37" s="1"/>
    </row>
    <row r="38" s="2" customFormat="1" ht="19.5" customHeight="1" spans="1:12">
      <c r="A38" s="18">
        <v>11</v>
      </c>
      <c r="B38" s="26" t="s">
        <v>66</v>
      </c>
      <c r="C38" s="26" t="s">
        <v>84</v>
      </c>
      <c r="D38" s="26" t="s">
        <v>38</v>
      </c>
      <c r="E38" s="26">
        <v>1</v>
      </c>
      <c r="F38" s="17"/>
      <c r="G38" s="17">
        <f t="shared" si="2"/>
        <v>0</v>
      </c>
      <c r="H38" s="18"/>
      <c r="K38" s="1"/>
    </row>
    <row r="39" s="2" customFormat="1" ht="19.5" customHeight="1" spans="1:12">
      <c r="A39" s="18">
        <v>12</v>
      </c>
      <c r="B39" s="25" t="s">
        <v>41</v>
      </c>
      <c r="C39" s="25"/>
      <c r="D39" s="31"/>
      <c r="E39" s="27"/>
      <c r="F39" s="17"/>
      <c r="G39" s="17">
        <f>SUM(G28:G38)</f>
        <v>0</v>
      </c>
      <c r="H39" s="18"/>
      <c r="K39" s="1"/>
    </row>
    <row r="40" s="2" customFormat="1" ht="19.5" customHeight="1" spans="1:12">
      <c r="A40" s="34" t="s">
        <v>85</v>
      </c>
      <c r="B40" s="35" t="s">
        <v>8</v>
      </c>
      <c r="C40" s="36"/>
      <c r="D40" s="35"/>
      <c r="E40" s="35"/>
      <c r="F40" s="35"/>
      <c r="G40" s="17">
        <f>E40*F40</f>
        <v>0</v>
      </c>
      <c r="H40" s="13"/>
      <c r="K40" s="1"/>
    </row>
    <row r="41" s="2" customFormat="1" ht="19.5" customHeight="1" spans="1:12">
      <c r="A41" s="13">
        <v>1</v>
      </c>
      <c r="B41" s="13" t="s">
        <v>86</v>
      </c>
      <c r="C41" s="11" t="s">
        <v>87</v>
      </c>
      <c r="D41" s="13" t="s">
        <v>38</v>
      </c>
      <c r="E41" s="13">
        <v>1</v>
      </c>
      <c r="F41" s="17"/>
      <c r="G41" s="17">
        <f>E41*F41</f>
        <v>0</v>
      </c>
      <c r="H41" s="13"/>
      <c r="K41" s="1"/>
    </row>
    <row r="42" s="2" customFormat="1" ht="19.5" customHeight="1" spans="1:12">
      <c r="A42" s="13">
        <v>2</v>
      </c>
      <c r="B42" s="37" t="s">
        <v>41</v>
      </c>
      <c r="C42" s="37"/>
      <c r="D42" s="11"/>
      <c r="E42" s="38"/>
      <c r="F42" s="17"/>
      <c r="G42" s="17">
        <f>SUM(G41:G41)</f>
        <v>0</v>
      </c>
      <c r="H42" s="13"/>
      <c r="K42" s="1"/>
    </row>
    <row r="43" s="2" customFormat="1" ht="19.5" customHeight="1" spans="1:12">
      <c r="A43" s="34" t="s">
        <v>88</v>
      </c>
      <c r="B43" s="35" t="s">
        <v>9</v>
      </c>
      <c r="C43" s="36"/>
      <c r="D43" s="35"/>
      <c r="E43" s="35"/>
      <c r="F43" s="35"/>
      <c r="G43" s="17">
        <f>E43*F43</f>
        <v>0</v>
      </c>
      <c r="H43" s="13"/>
      <c r="K43" s="1"/>
      <c r="L43" s="4"/>
    </row>
    <row r="44" s="1" customFormat="1" ht="24" customHeight="1" spans="1:12">
      <c r="A44" s="13">
        <v>1</v>
      </c>
      <c r="B44" s="26" t="s">
        <v>89</v>
      </c>
      <c r="C44" s="26" t="s">
        <v>90</v>
      </c>
      <c r="D44" s="26" t="s">
        <v>53</v>
      </c>
      <c r="E44" s="26">
        <v>1</v>
      </c>
      <c r="F44" s="17"/>
      <c r="G44" s="17">
        <f>E44*F44</f>
        <v>0</v>
      </c>
      <c r="H44" s="13"/>
    </row>
    <row r="45" s="1" customFormat="1" ht="21" customHeight="1" spans="1:12">
      <c r="A45" s="13">
        <v>2</v>
      </c>
      <c r="B45" s="26" t="s">
        <v>91</v>
      </c>
      <c r="C45" s="26" t="s">
        <v>92</v>
      </c>
      <c r="D45" s="26" t="s">
        <v>53</v>
      </c>
      <c r="E45" s="26">
        <v>1</v>
      </c>
      <c r="F45" s="17"/>
      <c r="G45" s="17">
        <f t="shared" ref="G45:G62" si="3">E45*F45</f>
        <v>0</v>
      </c>
      <c r="H45" s="13"/>
    </row>
    <row r="46" s="1" customFormat="1" ht="21" customHeight="1" spans="1:12">
      <c r="A46" s="13">
        <v>3</v>
      </c>
      <c r="B46" s="26" t="s">
        <v>93</v>
      </c>
      <c r="C46" s="26" t="s">
        <v>94</v>
      </c>
      <c r="D46" s="26" t="s">
        <v>53</v>
      </c>
      <c r="E46" s="26">
        <v>4</v>
      </c>
      <c r="F46" s="17"/>
      <c r="G46" s="17">
        <f t="shared" si="3"/>
        <v>0</v>
      </c>
      <c r="H46" s="13"/>
    </row>
    <row r="47" s="1" customFormat="1" ht="21" customHeight="1" spans="1:12">
      <c r="A47" s="13">
        <v>4</v>
      </c>
      <c r="B47" s="26" t="s">
        <v>93</v>
      </c>
      <c r="C47" s="26" t="s">
        <v>95</v>
      </c>
      <c r="D47" s="26" t="s">
        <v>53</v>
      </c>
      <c r="E47" s="26">
        <v>7</v>
      </c>
      <c r="F47" s="17"/>
      <c r="G47" s="17">
        <f t="shared" si="3"/>
        <v>0</v>
      </c>
      <c r="H47" s="13"/>
    </row>
    <row r="48" s="1" customFormat="1" ht="21" customHeight="1" spans="1:12">
      <c r="A48" s="13">
        <v>5</v>
      </c>
      <c r="B48" s="26" t="s">
        <v>93</v>
      </c>
      <c r="C48" s="26" t="s">
        <v>96</v>
      </c>
      <c r="D48" s="26" t="s">
        <v>53</v>
      </c>
      <c r="E48" s="26">
        <v>4</v>
      </c>
      <c r="F48" s="17"/>
      <c r="G48" s="17">
        <f t="shared" si="3"/>
        <v>0</v>
      </c>
      <c r="H48" s="13"/>
    </row>
    <row r="49" s="1" customFormat="1" ht="21" customHeight="1" spans="1:8">
      <c r="A49" s="13">
        <v>6</v>
      </c>
      <c r="B49" s="26" t="s">
        <v>97</v>
      </c>
      <c r="C49" s="26" t="s">
        <v>98</v>
      </c>
      <c r="D49" s="26" t="s">
        <v>53</v>
      </c>
      <c r="E49" s="26">
        <v>5</v>
      </c>
      <c r="F49" s="17"/>
      <c r="G49" s="17">
        <f t="shared" si="3"/>
        <v>0</v>
      </c>
      <c r="H49" s="13"/>
    </row>
    <row r="50" s="1" customFormat="1" ht="21" customHeight="1" spans="1:8">
      <c r="A50" s="13">
        <v>7</v>
      </c>
      <c r="B50" s="26" t="s">
        <v>99</v>
      </c>
      <c r="C50" s="26"/>
      <c r="D50" s="26" t="s">
        <v>61</v>
      </c>
      <c r="E50" s="26">
        <v>7</v>
      </c>
      <c r="F50" s="17"/>
      <c r="G50" s="17">
        <f t="shared" si="3"/>
        <v>0</v>
      </c>
      <c r="H50" s="13"/>
    </row>
    <row r="51" s="1" customFormat="1" ht="21" customHeight="1" spans="1:8">
      <c r="A51" s="13">
        <v>8</v>
      </c>
      <c r="B51" s="26" t="s">
        <v>100</v>
      </c>
      <c r="C51" s="26"/>
      <c r="D51" s="26" t="s">
        <v>61</v>
      </c>
      <c r="E51" s="26">
        <v>3</v>
      </c>
      <c r="F51" s="17"/>
      <c r="G51" s="17">
        <f t="shared" si="3"/>
        <v>0</v>
      </c>
      <c r="H51" s="13"/>
    </row>
    <row r="52" s="1" customFormat="1" ht="21" customHeight="1" spans="1:8">
      <c r="A52" s="13">
        <v>9</v>
      </c>
      <c r="B52" s="26" t="s">
        <v>101</v>
      </c>
      <c r="C52" s="26" t="s">
        <v>102</v>
      </c>
      <c r="D52" s="26" t="s">
        <v>61</v>
      </c>
      <c r="E52" s="26">
        <v>41</v>
      </c>
      <c r="F52" s="17"/>
      <c r="G52" s="17">
        <f t="shared" si="3"/>
        <v>0</v>
      </c>
      <c r="H52" s="13"/>
    </row>
    <row r="53" s="1" customFormat="1" ht="21" customHeight="1" spans="1:8">
      <c r="A53" s="13">
        <v>10</v>
      </c>
      <c r="B53" s="26" t="s">
        <v>103</v>
      </c>
      <c r="C53" s="26" t="s">
        <v>104</v>
      </c>
      <c r="D53" s="26" t="s">
        <v>105</v>
      </c>
      <c r="E53" s="26">
        <v>279</v>
      </c>
      <c r="F53" s="17"/>
      <c r="G53" s="17">
        <f t="shared" si="3"/>
        <v>0</v>
      </c>
      <c r="H53" s="13"/>
    </row>
    <row r="54" s="1" customFormat="1" ht="21" customHeight="1" spans="1:8">
      <c r="A54" s="13">
        <v>11</v>
      </c>
      <c r="B54" s="26" t="s">
        <v>106</v>
      </c>
      <c r="C54" s="26" t="s">
        <v>107</v>
      </c>
      <c r="D54" s="26" t="s">
        <v>105</v>
      </c>
      <c r="E54" s="26">
        <v>321.6</v>
      </c>
      <c r="F54" s="17"/>
      <c r="G54" s="17">
        <f t="shared" si="3"/>
        <v>0</v>
      </c>
      <c r="H54" s="13"/>
    </row>
    <row r="55" s="1" customFormat="1" ht="21" customHeight="1" spans="1:8">
      <c r="A55" s="13">
        <v>12</v>
      </c>
      <c r="B55" s="26" t="s">
        <v>108</v>
      </c>
      <c r="C55" s="26" t="s">
        <v>109</v>
      </c>
      <c r="D55" s="26" t="s">
        <v>105</v>
      </c>
      <c r="E55" s="26">
        <v>50</v>
      </c>
      <c r="F55" s="17"/>
      <c r="G55" s="17">
        <f t="shared" si="3"/>
        <v>0</v>
      </c>
      <c r="H55" s="13"/>
    </row>
    <row r="56" s="1" customFormat="1" ht="21" customHeight="1" spans="1:8">
      <c r="A56" s="13">
        <v>13</v>
      </c>
      <c r="B56" s="26" t="s">
        <v>108</v>
      </c>
      <c r="C56" s="26" t="s">
        <v>110</v>
      </c>
      <c r="D56" s="26" t="s">
        <v>105</v>
      </c>
      <c r="E56" s="26">
        <v>40</v>
      </c>
      <c r="F56" s="17"/>
      <c r="G56" s="17">
        <f t="shared" si="3"/>
        <v>0</v>
      </c>
      <c r="H56" s="13"/>
    </row>
    <row r="57" s="1" customFormat="1" ht="21" customHeight="1" spans="1:8">
      <c r="A57" s="13">
        <v>14</v>
      </c>
      <c r="B57" s="26" t="s">
        <v>108</v>
      </c>
      <c r="C57" s="26" t="s">
        <v>111</v>
      </c>
      <c r="D57" s="26" t="s">
        <v>105</v>
      </c>
      <c r="E57" s="26">
        <v>40</v>
      </c>
      <c r="F57" s="17"/>
      <c r="G57" s="17">
        <f t="shared" si="3"/>
        <v>0</v>
      </c>
      <c r="H57" s="13"/>
    </row>
    <row r="58" s="1" customFormat="1" ht="21" customHeight="1" spans="1:8">
      <c r="A58" s="13">
        <v>15</v>
      </c>
      <c r="B58" s="26" t="s">
        <v>108</v>
      </c>
      <c r="C58" s="26" t="s">
        <v>112</v>
      </c>
      <c r="D58" s="26" t="s">
        <v>105</v>
      </c>
      <c r="E58" s="26">
        <v>35</v>
      </c>
      <c r="F58" s="17"/>
      <c r="G58" s="17">
        <f t="shared" si="3"/>
        <v>0</v>
      </c>
      <c r="H58" s="13"/>
    </row>
    <row r="59" s="1" customFormat="1" ht="21" customHeight="1" spans="1:8">
      <c r="A59" s="13">
        <v>16</v>
      </c>
      <c r="B59" s="26" t="s">
        <v>113</v>
      </c>
      <c r="C59" s="26" t="s">
        <v>114</v>
      </c>
      <c r="D59" s="26" t="s">
        <v>105</v>
      </c>
      <c r="E59" s="39">
        <v>200</v>
      </c>
      <c r="F59" s="17"/>
      <c r="G59" s="17">
        <f t="shared" si="3"/>
        <v>0</v>
      </c>
      <c r="H59" s="13"/>
    </row>
    <row r="60" s="1" customFormat="1" ht="21" customHeight="1" spans="1:8">
      <c r="A60" s="13">
        <v>17</v>
      </c>
      <c r="B60" s="26" t="s">
        <v>115</v>
      </c>
      <c r="C60" s="26" t="s">
        <v>116</v>
      </c>
      <c r="D60" s="26" t="s">
        <v>105</v>
      </c>
      <c r="E60" s="26">
        <v>60</v>
      </c>
      <c r="F60" s="17"/>
      <c r="G60" s="17">
        <f t="shared" si="3"/>
        <v>0</v>
      </c>
      <c r="H60" s="13"/>
    </row>
    <row r="61" s="1" customFormat="1" ht="21" customHeight="1" spans="1:8">
      <c r="A61" s="13">
        <v>18</v>
      </c>
      <c r="B61" s="26" t="s">
        <v>117</v>
      </c>
      <c r="C61" s="26" t="s">
        <v>118</v>
      </c>
      <c r="D61" s="26" t="s">
        <v>38</v>
      </c>
      <c r="E61" s="26">
        <v>1</v>
      </c>
      <c r="F61" s="17"/>
      <c r="G61" s="17">
        <f t="shared" si="3"/>
        <v>0</v>
      </c>
      <c r="H61" s="13"/>
    </row>
    <row r="62" s="1" customFormat="1" ht="21" customHeight="1" spans="1:8">
      <c r="A62" s="13">
        <v>19</v>
      </c>
      <c r="B62" s="26" t="s">
        <v>66</v>
      </c>
      <c r="C62" s="26" t="s">
        <v>119</v>
      </c>
      <c r="D62" s="26" t="s">
        <v>38</v>
      </c>
      <c r="E62" s="26">
        <v>1</v>
      </c>
      <c r="F62" s="17"/>
      <c r="G62" s="17">
        <f t="shared" si="3"/>
        <v>0</v>
      </c>
      <c r="H62" s="13"/>
    </row>
    <row r="63" s="1" customFormat="1" ht="21" customHeight="1" spans="1:8">
      <c r="A63" s="13">
        <v>20</v>
      </c>
      <c r="B63" s="37" t="s">
        <v>41</v>
      </c>
      <c r="C63" s="37"/>
      <c r="D63" s="11"/>
      <c r="E63" s="38"/>
      <c r="F63" s="17"/>
      <c r="G63" s="17">
        <f>SUM(G44:G62)</f>
        <v>0</v>
      </c>
      <c r="H63" s="13"/>
    </row>
    <row r="64" s="1" customFormat="1" ht="21" customHeight="1" spans="1:8">
      <c r="A64" s="34" t="s">
        <v>120</v>
      </c>
      <c r="B64" s="35" t="s">
        <v>10</v>
      </c>
      <c r="C64" s="36"/>
      <c r="D64" s="35"/>
      <c r="E64" s="35"/>
      <c r="F64" s="35"/>
      <c r="G64" s="17">
        <f t="shared" ref="G64:G70" si="4">E64*F64</f>
        <v>0</v>
      </c>
      <c r="H64" s="13"/>
    </row>
    <row r="65" s="1" customFormat="1" ht="21" customHeight="1" spans="1:11">
      <c r="A65" s="13">
        <v>1</v>
      </c>
      <c r="B65" s="13" t="s">
        <v>121</v>
      </c>
      <c r="C65" s="11" t="s">
        <v>122</v>
      </c>
      <c r="D65" s="13" t="s">
        <v>123</v>
      </c>
      <c r="E65" s="13">
        <v>17</v>
      </c>
      <c r="F65" s="17"/>
      <c r="G65" s="17">
        <f t="shared" si="4"/>
        <v>0</v>
      </c>
      <c r="H65" s="13"/>
    </row>
    <row r="66" s="1" customFormat="1" ht="27" customHeight="1" spans="1:11">
      <c r="A66" s="13">
        <v>2</v>
      </c>
      <c r="B66" s="13" t="s">
        <v>124</v>
      </c>
      <c r="C66" s="11" t="s">
        <v>125</v>
      </c>
      <c r="D66" s="13" t="s">
        <v>126</v>
      </c>
      <c r="E66" s="13">
        <v>3</v>
      </c>
      <c r="F66" s="17"/>
      <c r="G66" s="17">
        <f t="shared" si="4"/>
        <v>0</v>
      </c>
      <c r="H66" s="13"/>
    </row>
    <row r="67" s="1" customFormat="1" ht="21" customHeight="1" spans="1:11">
      <c r="A67" s="13">
        <v>3</v>
      </c>
      <c r="B67" s="13" t="s">
        <v>127</v>
      </c>
      <c r="C67" s="11" t="s">
        <v>128</v>
      </c>
      <c r="D67" s="13" t="s">
        <v>126</v>
      </c>
      <c r="E67" s="13">
        <v>3</v>
      </c>
      <c r="F67" s="17"/>
      <c r="G67" s="17">
        <f t="shared" si="4"/>
        <v>0</v>
      </c>
      <c r="H67" s="13"/>
    </row>
    <row r="68" s="1" customFormat="1" ht="21" customHeight="1" spans="1:11">
      <c r="A68" s="13">
        <v>4</v>
      </c>
      <c r="B68" s="13" t="s">
        <v>129</v>
      </c>
      <c r="C68" s="11" t="s">
        <v>130</v>
      </c>
      <c r="D68" s="13" t="s">
        <v>126</v>
      </c>
      <c r="E68" s="13">
        <v>3</v>
      </c>
      <c r="F68" s="17"/>
      <c r="G68" s="17">
        <f t="shared" si="4"/>
        <v>0</v>
      </c>
      <c r="H68" s="13"/>
    </row>
    <row r="69" s="1" customFormat="1" ht="21" customHeight="1" spans="1:11">
      <c r="A69" s="13">
        <v>5</v>
      </c>
      <c r="B69" s="13" t="s">
        <v>131</v>
      </c>
      <c r="C69" s="11"/>
      <c r="D69" s="13" t="s">
        <v>126</v>
      </c>
      <c r="E69" s="13">
        <v>3</v>
      </c>
      <c r="F69" s="17"/>
      <c r="G69" s="17">
        <f t="shared" si="4"/>
        <v>0</v>
      </c>
      <c r="H69" s="13"/>
    </row>
    <row r="70" s="1" customFormat="1" ht="21" customHeight="1" spans="1:11">
      <c r="A70" s="13">
        <v>6</v>
      </c>
      <c r="B70" s="13" t="s">
        <v>132</v>
      </c>
      <c r="C70" s="11" t="s">
        <v>133</v>
      </c>
      <c r="D70" s="13" t="s">
        <v>53</v>
      </c>
      <c r="E70" s="13">
        <v>1</v>
      </c>
      <c r="F70" s="17"/>
      <c r="G70" s="17">
        <f t="shared" si="4"/>
        <v>0</v>
      </c>
      <c r="H70" s="13"/>
    </row>
    <row r="71" s="1" customFormat="1" ht="21" customHeight="1" spans="1:11">
      <c r="A71" s="13">
        <v>7</v>
      </c>
      <c r="B71" s="37" t="s">
        <v>41</v>
      </c>
      <c r="C71" s="37"/>
      <c r="D71" s="11"/>
      <c r="E71" s="38"/>
      <c r="F71" s="17"/>
      <c r="G71" s="17">
        <f>SUM(G65:G70)</f>
        <v>0</v>
      </c>
      <c r="H71" s="13"/>
    </row>
    <row r="72" s="1" customFormat="1" ht="21" customHeight="1" spans="1:11">
      <c r="A72" s="40" t="s">
        <v>134</v>
      </c>
      <c r="B72" s="41"/>
      <c r="C72" s="41"/>
      <c r="D72" s="41"/>
      <c r="E72" s="41"/>
      <c r="F72" s="17"/>
      <c r="G72" s="17"/>
      <c r="H72" s="13"/>
    </row>
    <row r="73" s="1" customFormat="1" ht="25" customHeight="1" spans="1:11">
      <c r="A73" s="13">
        <v>1</v>
      </c>
      <c r="B73" s="13" t="s">
        <v>135</v>
      </c>
      <c r="C73" s="11" t="s">
        <v>136</v>
      </c>
      <c r="D73" s="13" t="s">
        <v>38</v>
      </c>
      <c r="E73" s="13">
        <v>1</v>
      </c>
      <c r="F73" s="17"/>
      <c r="G73" s="17">
        <f>E73*F73</f>
        <v>0</v>
      </c>
      <c r="H73" s="13"/>
    </row>
    <row r="74" s="1" customFormat="1" ht="21" customHeight="1" spans="1:11">
      <c r="A74" s="13">
        <v>2</v>
      </c>
      <c r="B74" s="37" t="s">
        <v>41</v>
      </c>
      <c r="C74" s="37"/>
      <c r="D74" s="11"/>
      <c r="E74" s="38"/>
      <c r="F74" s="17"/>
      <c r="G74" s="17">
        <f>SUM(G73:G73)</f>
        <v>0</v>
      </c>
      <c r="H74" s="13"/>
    </row>
    <row r="75" s="1" customFormat="1" ht="21" customHeight="1" spans="1:11">
      <c r="A75" s="42" t="s">
        <v>137</v>
      </c>
      <c r="B75" s="43"/>
      <c r="C75" s="44"/>
      <c r="D75" s="43"/>
      <c r="E75" s="43"/>
      <c r="F75" s="43"/>
      <c r="G75" s="45">
        <f>G13+G26+G39+G42+G63+G71+G74</f>
        <v>0</v>
      </c>
      <c r="H75" s="13"/>
    </row>
    <row r="76" s="1" customFormat="1" ht="21" customHeight="1" spans="1:11">
      <c r="C76" s="3"/>
    </row>
    <row r="77" s="1" customFormat="1" ht="21" customHeight="1" spans="1:11">
      <c r="C77" s="3"/>
    </row>
    <row r="78" s="1" customFormat="1" ht="21" customHeight="1" spans="1:11">
      <c r="C78" s="3"/>
    </row>
    <row r="79" ht="19.5" customHeight="1" spans="1:11">
      <c r="I79" s="29"/>
      <c r="K79" s="1"/>
    </row>
    <row r="80" ht="19.5" customHeight="1" spans="1:11">
      <c r="I80" s="29"/>
      <c r="K80" s="1"/>
    </row>
    <row r="81" ht="19.5" customHeight="1" spans="2:11">
      <c r="I81" s="29"/>
      <c r="K81" s="1"/>
    </row>
    <row r="82" ht="19.5" customHeight="1" spans="2:11">
      <c r="B82"/>
      <c r="C82" s="46"/>
      <c r="I82" s="29"/>
      <c r="K82" s="1"/>
    </row>
    <row r="83" ht="19.5" customHeight="1" spans="2:11">
      <c r="B83"/>
      <c r="C83" s="46"/>
      <c r="I83" s="29"/>
      <c r="K83" s="1"/>
    </row>
    <row r="84" ht="19.5" customHeight="1" spans="2:11">
      <c r="B84"/>
      <c r="C84" s="46"/>
      <c r="I84" s="29"/>
      <c r="K84" s="1"/>
    </row>
    <row r="85" ht="19.5" customHeight="1" spans="2:11">
      <c r="B85"/>
      <c r="C85" s="46"/>
      <c r="I85" s="29"/>
      <c r="K85" s="1"/>
    </row>
    <row r="86" ht="19.5" customHeight="1" spans="2:11">
      <c r="B86"/>
      <c r="C86" s="46"/>
      <c r="I86" s="29"/>
      <c r="K86" s="1"/>
    </row>
    <row r="87" ht="19.5" customHeight="1" spans="2:11">
      <c r="B87"/>
      <c r="C87" s="46"/>
      <c r="I87" s="29"/>
      <c r="K87" s="1"/>
    </row>
    <row r="88" ht="19.5" customHeight="1" spans="2:11">
      <c r="B88"/>
      <c r="C88" s="46"/>
      <c r="I88" s="29"/>
      <c r="K88" s="1"/>
    </row>
    <row r="89" ht="19.5" customHeight="1" spans="2:11">
      <c r="B89"/>
      <c r="C89" s="46"/>
      <c r="I89" s="29"/>
      <c r="K89" s="1"/>
    </row>
    <row r="90" ht="19.5" customHeight="1" spans="2:11">
      <c r="I90" s="29"/>
      <c r="K90" s="1"/>
    </row>
    <row r="91" ht="19.5" customHeight="1" spans="2:11">
      <c r="I91" s="29"/>
      <c r="K91" s="1"/>
    </row>
    <row r="92" ht="19.5" customHeight="1" spans="2:11">
      <c r="I92" s="29"/>
      <c r="K92" s="1"/>
    </row>
    <row r="93" ht="19.5" customHeight="1" spans="2:11">
      <c r="I93" s="29"/>
      <c r="K93" s="1"/>
    </row>
    <row r="94" ht="19.5" customHeight="1" spans="2:11">
      <c r="I94" s="29"/>
      <c r="K94" s="1"/>
    </row>
    <row r="95" ht="19.5" customHeight="1" spans="2:11">
      <c r="I95" s="29"/>
      <c r="K95" s="1"/>
    </row>
    <row r="96" ht="19.5" customHeight="1" spans="2:11">
      <c r="I96" s="29"/>
      <c r="K96" s="1"/>
    </row>
    <row r="97" ht="19.5" customHeight="1" spans="9:11">
      <c r="I97" s="29"/>
      <c r="K97" s="1"/>
    </row>
    <row r="98" ht="19.5" customHeight="1" spans="9:11">
      <c r="I98" s="29"/>
      <c r="K98" s="1"/>
    </row>
    <row r="99" ht="19.5" customHeight="1" spans="9:11">
      <c r="I99" s="29"/>
      <c r="K99" s="1"/>
    </row>
    <row r="100" ht="19.5" customHeight="1" spans="9:11">
      <c r="I100" s="29"/>
      <c r="K100" s="1"/>
    </row>
    <row r="101" ht="19.5" customHeight="1" spans="9:11">
      <c r="I101" s="29"/>
      <c r="K101" s="1"/>
    </row>
    <row r="102" ht="21" customHeight="1" spans="9:11">
      <c r="K102" s="1"/>
    </row>
    <row r="103" ht="19.5" customHeight="1"/>
  </sheetData>
  <mergeCells count="12">
    <mergeCell ref="A1:H1"/>
    <mergeCell ref="D2:E2"/>
    <mergeCell ref="B4:E4"/>
    <mergeCell ref="B14:F14"/>
    <mergeCell ref="B27:F27"/>
    <mergeCell ref="B40:E40"/>
    <mergeCell ref="B43:E43"/>
    <mergeCell ref="B64:E64"/>
    <mergeCell ref="A72:E72"/>
    <mergeCell ref="A75:E75"/>
    <mergeCell ref="A2:A3"/>
    <mergeCell ref="B2:C3"/>
  </mergeCells>
  <dataValidations count="1">
    <dataValidation type="list" allowBlank="1" showInputMessage="1" showErrorMessage="1" sqref="C7">
      <formula1>"双玻镁岩棉彩钢板，手工板，50mm厚，容重100kg/m3,单玻镁岩棉彩钢板，手工板，50mm厚，容重100kg/m3,岩棉彩钢板，手工板，50mm厚，容重100kg/m3,岩棉彩钢板，机制板，50mm厚，容重90kg/m3,硫氧镁彩钢板，手工板，50mm厚，容重220kg/m3,硫氧镁彩钢板，机制板，50mm厚，容重220kg/m3"</formula1>
    </dataValidation>
  </dataValidations>
  <printOptions horizontalCentered="1"/>
  <pageMargins left="0.590277777777778" right="0.590277777777778" top="0.472222222222222" bottom="0.590277777777778" header="0.236111111111111" footer="0.393055555555556"/>
  <pageSetup paperSize="9" orientation="landscape" errors="blank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报价汇总表</vt:lpstr>
      <vt:lpstr>分项报价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王朝强</cp:lastModifiedBy>
  <dcterms:created xsi:type="dcterms:W3CDTF">2008-10-04T14:07:00Z</dcterms:created>
  <cp:lastPrinted>2021-06-23T03:52:00Z</cp:lastPrinted>
  <dcterms:modified xsi:type="dcterms:W3CDTF">2026-11-01T23:59:19Z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E9CA79EF031C4984B9388140B7D92F19_13</vt:lpwstr>
  </property>
  <property fmtid="{D5CDD505-2E9C-101B-9397-08002B2CF9AE}" pid="3" name="KSOProductBuildVer">
    <vt:lpwstr>2052-12.1.0.29680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